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Regional Scoring" sheetId="1" r:id="rId1"/>
    <sheet name="Sub-Regional Scoring" sheetId="2" r:id="rId2"/>
    <sheet name="Readiness to Proceed Scoring" sheetId="3" r:id="rId3"/>
    <sheet name="Summary Scores" sheetId="4" r:id="rId4"/>
  </sheets>
  <definedNames>
    <definedName name="_Ref164847756" localSheetId="2">'Readiness to Proceed Scoring'!$A$1</definedName>
    <definedName name="_Ref164847756" localSheetId="0">'Regional Scoring'!$A$1</definedName>
    <definedName name="_Ref164847756" localSheetId="1">'Sub-Regional Scoring'!$A$1</definedName>
    <definedName name="_Ref164847759" localSheetId="1">'Sub-Regional Scoring'!$A$1</definedName>
    <definedName name="_Ref164847761" localSheetId="2">'Readiness to Proceed Scoring'!$A$1</definedName>
    <definedName name="_Ref164925613" localSheetId="3">'Summary Scores'!$A$1</definedName>
    <definedName name="_xlnm.Print_Area" localSheetId="2">'Readiness to Proceed Scoring'!$A$1:$O$27</definedName>
    <definedName name="_xlnm.Print_Area" localSheetId="0">'Regional Scoring'!$A$1:$N$24</definedName>
    <definedName name="_xlnm.Print_Area" localSheetId="1">'Sub-Regional Scoring'!$A$1:$M$28</definedName>
    <definedName name="_xlnm.Print_Area" localSheetId="3">'Summary Scores'!$A$1:$G$9</definedName>
  </definedNames>
  <calcPr fullCalcOnLoad="1"/>
</workbook>
</file>

<file path=xl/sharedStrings.xml><?xml version="1.0" encoding="utf-8"?>
<sst xmlns="http://schemas.openxmlformats.org/spreadsheetml/2006/main" count="347" uniqueCount="167">
  <si>
    <t>Project Database Information</t>
  </si>
  <si>
    <t>ID</t>
  </si>
  <si>
    <t>A.1</t>
  </si>
  <si>
    <t>Improve Water Supply</t>
  </si>
  <si>
    <t>ü</t>
  </si>
  <si>
    <t>Y/N</t>
  </si>
  <si>
    <t>-</t>
  </si>
  <si>
    <t>Improve Water Quality</t>
  </si>
  <si>
    <t>A.1c</t>
  </si>
  <si>
    <t>Enhance Habitat</t>
  </si>
  <si>
    <t>Enhance Open Space, Recreation</t>
  </si>
  <si>
    <t>Subtotal</t>
  </si>
  <si>
    <t>Out of 10</t>
  </si>
  <si>
    <t>A.2</t>
  </si>
  <si>
    <t>H</t>
  </si>
  <si>
    <t>M</t>
  </si>
  <si>
    <t>L</t>
  </si>
  <si>
    <t>Improve Water Supply - Total (AFY)</t>
  </si>
  <si>
    <t>*</t>
  </si>
  <si>
    <t>Enhance Habitat (AC)</t>
  </si>
  <si>
    <t>Enhance Open Space, Recreation (AC)</t>
  </si>
  <si>
    <t>Out of 30</t>
  </si>
  <si>
    <t>Other Regional Priorities</t>
  </si>
  <si>
    <t>Multiple Sub-regions / Multiple Entities</t>
  </si>
  <si>
    <t>High Profile / Demonstration Project</t>
  </si>
  <si>
    <t>TOTAL</t>
  </si>
  <si>
    <t>Out of 50</t>
  </si>
  <si>
    <t>Table 4: Example of Regional Prioritization Evaluation and Scoring</t>
  </si>
  <si>
    <t>**</t>
  </si>
  <si>
    <t>H/M/L</t>
  </si>
  <si>
    <t>High, medium, and low category, with associated points</t>
  </si>
  <si>
    <t>Yes or no; associated points are all or nothing</t>
  </si>
  <si>
    <t>B.1</t>
  </si>
  <si>
    <t>B.1b</t>
  </si>
  <si>
    <t>B.1c</t>
  </si>
  <si>
    <t>B.1d</t>
  </si>
  <si>
    <t>B.1e</t>
  </si>
  <si>
    <t>B.2</t>
  </si>
  <si>
    <t>[EX] Water Conservation Project Bonus</t>
  </si>
  <si>
    <t>[EX] Wetland Project Bonus</t>
  </si>
  <si>
    <t>[EX] Small Project Bonus (&lt; $5M)</t>
  </si>
  <si>
    <t>Disadvantaged Communities</t>
  </si>
  <si>
    <t>Out of 20</t>
  </si>
  <si>
    <t>Notes:</t>
  </si>
  <si>
    <t>[EX]</t>
  </si>
  <si>
    <t>Example criteria are to be developed by each steering committee.</t>
  </si>
  <si>
    <t>1.</t>
  </si>
  <si>
    <t>3.</t>
  </si>
  <si>
    <t>2.</t>
  </si>
  <si>
    <t>Ranking of project alternatives allows each sub-region to emphasize (weight) different types of projects that the sub-region prefers.</t>
  </si>
  <si>
    <r>
      <t xml:space="preserve"> </t>
    </r>
    <r>
      <rPr>
        <sz val="10"/>
        <rFont val="Times New Roman"/>
        <family val="1"/>
      </rPr>
      <t>Points are awarded for each criterion based on the ranking assigned by the sub-region. The points range was set up so that the lowest priority objective would receive half points of the highest ranked abjective.</t>
    </r>
  </si>
  <si>
    <t>Sub-regional priorities are up to five items selected by each sub-region to be evaluated on a yes/no basis.</t>
  </si>
  <si>
    <t>Table 8: Readiness to Proceed Prioritization Evaluation &amp; Scoring</t>
  </si>
  <si>
    <t>C.2</t>
  </si>
  <si>
    <t>Project Feasibility (0-3 Documents)</t>
  </si>
  <si>
    <t>Schedule – Construction Start</t>
  </si>
  <si>
    <t>C.1a</t>
  </si>
  <si>
    <t>Conceptual Plans</t>
  </si>
  <si>
    <t>C</t>
  </si>
  <si>
    <t>IP</t>
  </si>
  <si>
    <t>NI</t>
  </si>
  <si>
    <t>C.1b</t>
  </si>
  <si>
    <t>Land Acquisition</t>
  </si>
  <si>
    <t>C.1c</t>
  </si>
  <si>
    <t>Preliminary Plans</t>
  </si>
  <si>
    <t>C.1d</t>
  </si>
  <si>
    <t>Permits</t>
  </si>
  <si>
    <t>C.1e</t>
  </si>
  <si>
    <t>Construction Drawings</t>
  </si>
  <si>
    <t>C.1</t>
  </si>
  <si>
    <t>Documentation Progress</t>
  </si>
  <si>
    <t>Complete</t>
  </si>
  <si>
    <t>In Process</t>
  </si>
  <si>
    <t>Not Initiated</t>
  </si>
  <si>
    <t>Project ID</t>
  </si>
  <si>
    <t>Regional Benefit</t>
  </si>
  <si>
    <t>Sub-Regional Priorities</t>
  </si>
  <si>
    <t>Readiness to Proceed</t>
  </si>
  <si>
    <t>Score</t>
  </si>
  <si>
    <t>Rank</t>
  </si>
  <si>
    <t>Project 1</t>
  </si>
  <si>
    <t>Project 2</t>
  </si>
  <si>
    <t>Project 3</t>
  </si>
  <si>
    <t>Project 4</t>
  </si>
  <si>
    <t>Table 9:  Summary Scores for Each Project</t>
  </si>
  <si>
    <t>Table 6: Example of Sub-regional Prioritization Evaluation and Scoring</t>
  </si>
  <si>
    <t>Project Scoring</t>
  </si>
  <si>
    <t>Screening and Scoring Methods</t>
  </si>
  <si>
    <t>A.1a1</t>
  </si>
  <si>
    <t>A.1b1</t>
  </si>
  <si>
    <t>A.1b2</t>
  </si>
  <si>
    <t>A.1d1</t>
  </si>
  <si>
    <t>A.2a</t>
  </si>
  <si>
    <t>A.2b</t>
  </si>
  <si>
    <t>H (6 pts)</t>
  </si>
  <si>
    <t>M (4 pts)</t>
  </si>
  <si>
    <t>L (2 pts)</t>
  </si>
  <si>
    <t>X</t>
  </si>
  <si>
    <t>&lt;100</t>
  </si>
  <si>
    <t>&lt;1</t>
  </si>
  <si>
    <t>&gt;1000</t>
  </si>
  <si>
    <t>&gt;10</t>
  </si>
  <si>
    <t>100-1000</t>
  </si>
  <si>
    <t>1-10</t>
  </si>
  <si>
    <t>Each project can be awarded points for either A.1b1 (Improve Water Quality) or A.1b2 (Groundwater), whichever is greater. For example, Project 4 has quantitative benefits for both criteria but is only awarded 6 points (not 6+4=10 pts)</t>
  </si>
  <si>
    <t>0*</t>
  </si>
  <si>
    <t>Y = 5 pts</t>
  </si>
  <si>
    <r>
      <t>ü</t>
    </r>
    <r>
      <rPr>
        <sz val="10"/>
        <rFont val="Arial"/>
        <family val="2"/>
      </rPr>
      <t>**</t>
    </r>
  </si>
  <si>
    <t>Subjective Assessment by Leadership Committee</t>
  </si>
  <si>
    <t>Out of 24</t>
  </si>
  <si>
    <t>Out of 34</t>
  </si>
  <si>
    <t>1 (8 pts)</t>
  </si>
  <si>
    <t>2 (7 pts)</t>
  </si>
  <si>
    <t>3 (6 pts)</t>
  </si>
  <si>
    <t>4 (5 pts)</t>
  </si>
  <si>
    <t>5 (4 pts)</t>
  </si>
  <si>
    <t>Up to 30</t>
  </si>
  <si>
    <t>Rank (Wt.)</t>
  </si>
  <si>
    <t>$100M</t>
  </si>
  <si>
    <t>$50M</t>
  </si>
  <si>
    <t>$1.5M</t>
  </si>
  <si>
    <t>$25M</t>
  </si>
  <si>
    <t>M (3 pts)</t>
  </si>
  <si>
    <t>NA</t>
  </si>
  <si>
    <t>Not Applicable</t>
  </si>
  <si>
    <t>L (0 pts)</t>
  </si>
  <si>
    <t>Degree of Completeness</t>
  </si>
  <si>
    <t>H (5 pts)</t>
  </si>
  <si>
    <t>L (1 pt)</t>
  </si>
  <si>
    <t>Defined Benchmarks</t>
  </si>
  <si>
    <t>&gt;60%</t>
  </si>
  <si>
    <t>3+</t>
  </si>
  <si>
    <t>&lt;40%</t>
  </si>
  <si>
    <t>40-60%</t>
  </si>
  <si>
    <t>2008-10</t>
  </si>
  <si>
    <t>2011-12</t>
  </si>
  <si>
    <t>2013+</t>
  </si>
  <si>
    <t>Yes/No Scoring</t>
  </si>
  <si>
    <t>Improve Water Quality* – (MGD)</t>
  </si>
  <si>
    <t>Groundwater* (AFY)</t>
  </si>
  <si>
    <t>B.1a</t>
  </si>
  <si>
    <t>Cost-Share</t>
  </si>
  <si>
    <t>Local Support</t>
  </si>
  <si>
    <t>B.2-B.4</t>
  </si>
  <si>
    <t>B.4a</t>
  </si>
  <si>
    <t>B.4b</t>
  </si>
  <si>
    <t>B.4c</t>
  </si>
  <si>
    <t>Feasibility, Cost, Schedule, &amp; Support</t>
  </si>
  <si>
    <t>C.3</t>
  </si>
  <si>
    <t>C.4</t>
  </si>
  <si>
    <t>C.5</t>
  </si>
  <si>
    <r>
      <t xml:space="preserve">Prioritized Objectives 
</t>
    </r>
    <r>
      <rPr>
        <b/>
        <i/>
        <u val="single"/>
        <sz val="10"/>
        <rFont val="Arial"/>
        <family val="2"/>
      </rPr>
      <t>Sub-Regions: Rank Objectives</t>
    </r>
  </si>
  <si>
    <r>
      <t xml:space="preserve">Other Sub-Regional Priorities
</t>
    </r>
    <r>
      <rPr>
        <b/>
        <i/>
        <u val="single"/>
        <sz val="10"/>
        <rFont val="Arial"/>
        <family val="2"/>
      </rPr>
      <t>Sub-Regions: Choose Priorities (max 5)</t>
    </r>
  </si>
  <si>
    <t>Y=4, N=0</t>
  </si>
  <si>
    <t>N/A **</t>
  </si>
  <si>
    <t>C.2-C.5</t>
  </si>
  <si>
    <t>Contribution to Planning Targets</t>
  </si>
  <si>
    <t xml:space="preserve">Degree of Benefit </t>
  </si>
  <si>
    <t>Inform.
Not in Database</t>
  </si>
  <si>
    <t>Project Scoring Examples</t>
  </si>
  <si>
    <t>Weighted Yes/No Scoring</t>
  </si>
  <si>
    <t>Inform. Not in Database</t>
  </si>
  <si>
    <t>Framework Components</t>
  </si>
  <si>
    <t>Sustain Communities</t>
  </si>
  <si>
    <t>Critical Needs</t>
  </si>
  <si>
    <t>B.3</t>
  </si>
  <si>
    <t>Criteria not currently included in Project Database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</si>
</sst>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Wingdings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/>
    </xf>
    <xf numFmtId="0" fontId="4" fillId="0" borderId="0" xfId="0" applyFont="1" applyAlignment="1">
      <alignment/>
    </xf>
    <xf numFmtId="9" fontId="0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3" fontId="0" fillId="0" borderId="9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3" fontId="0" fillId="0" borderId="25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68" fontId="0" fillId="0" borderId="25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wrapText="1"/>
    </xf>
    <xf numFmtId="3" fontId="0" fillId="0" borderId="33" xfId="0" applyNumberFormat="1" applyFont="1" applyFill="1" applyBorder="1" applyAlignment="1">
      <alignment horizontal="center" wrapText="1"/>
    </xf>
    <xf numFmtId="3" fontId="0" fillId="0" borderId="25" xfId="0" applyNumberFormat="1" applyFont="1" applyFill="1" applyBorder="1" applyAlignment="1">
      <alignment horizontal="center" wrapText="1"/>
    </xf>
    <xf numFmtId="3" fontId="0" fillId="0" borderId="30" xfId="0" applyNumberFormat="1" applyFont="1" applyFill="1" applyBorder="1" applyAlignment="1">
      <alignment horizontal="center" wrapText="1"/>
    </xf>
    <xf numFmtId="3" fontId="0" fillId="0" borderId="34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31" xfId="0" applyNumberFormat="1" applyFont="1" applyFill="1" applyBorder="1" applyAlignment="1">
      <alignment horizontal="center" wrapText="1"/>
    </xf>
    <xf numFmtId="3" fontId="0" fillId="0" borderId="3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top"/>
    </xf>
    <xf numFmtId="0" fontId="0" fillId="0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0" fontId="1" fillId="4" borderId="42" xfId="0" applyFont="1" applyFill="1" applyBorder="1" applyAlignment="1">
      <alignment horizontal="center" wrapText="1"/>
    </xf>
    <xf numFmtId="0" fontId="1" fillId="4" borderId="43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49" fontId="1" fillId="4" borderId="0" xfId="0" applyNumberFormat="1" applyFont="1" applyFill="1" applyBorder="1" applyAlignment="1">
      <alignment horizontal="center" wrapText="1"/>
    </xf>
    <xf numFmtId="0" fontId="0" fillId="4" borderId="29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 wrapText="1"/>
    </xf>
    <xf numFmtId="0" fontId="0" fillId="4" borderId="4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 wrapText="1"/>
    </xf>
    <xf numFmtId="0" fontId="3" fillId="4" borderId="45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 wrapText="1"/>
    </xf>
    <xf numFmtId="0" fontId="3" fillId="4" borderId="47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 wrapText="1"/>
    </xf>
    <xf numFmtId="0" fontId="3" fillId="4" borderId="47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/>
    </xf>
    <xf numFmtId="6" fontId="0" fillId="0" borderId="25" xfId="0" applyNumberFormat="1" applyFont="1" applyFill="1" applyBorder="1" applyAlignment="1">
      <alignment horizontal="center"/>
    </xf>
    <xf numFmtId="6" fontId="0" fillId="0" borderId="30" xfId="0" applyNumberFormat="1" applyFont="1" applyFill="1" applyBorder="1" applyAlignment="1">
      <alignment horizontal="center"/>
    </xf>
    <xf numFmtId="8" fontId="0" fillId="0" borderId="30" xfId="0" applyNumberFormat="1" applyFont="1" applyFill="1" applyBorder="1" applyAlignment="1">
      <alignment horizontal="center"/>
    </xf>
    <xf numFmtId="6" fontId="0" fillId="0" borderId="34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0" fillId="0" borderId="26" xfId="0" applyFont="1" applyFill="1" applyBorder="1" applyAlignment="1">
      <alignment horizontal="center" wrapText="1"/>
    </xf>
    <xf numFmtId="0" fontId="0" fillId="3" borderId="34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wrapText="1"/>
    </xf>
    <xf numFmtId="0" fontId="1" fillId="4" borderId="4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wrapText="1"/>
    </xf>
    <xf numFmtId="0" fontId="0" fillId="3" borderId="26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1" fillId="4" borderId="46" xfId="0" applyFont="1" applyFill="1" applyBorder="1" applyAlignment="1">
      <alignment wrapText="1"/>
    </xf>
    <xf numFmtId="0" fontId="1" fillId="4" borderId="45" xfId="0" applyFont="1" applyFill="1" applyBorder="1" applyAlignment="1">
      <alignment wrapText="1"/>
    </xf>
    <xf numFmtId="0" fontId="1" fillId="4" borderId="47" xfId="0" applyFont="1" applyFill="1" applyBorder="1" applyAlignment="1">
      <alignment wrapText="1"/>
    </xf>
    <xf numFmtId="0" fontId="1" fillId="4" borderId="35" xfId="0" applyFont="1" applyFill="1" applyBorder="1" applyAlignment="1">
      <alignment horizontal="center" wrapText="1"/>
    </xf>
    <xf numFmtId="9" fontId="0" fillId="0" borderId="25" xfId="0" applyNumberFormat="1" applyFont="1" applyFill="1" applyBorder="1" applyAlignment="1">
      <alignment horizontal="center"/>
    </xf>
    <xf numFmtId="9" fontId="0" fillId="0" borderId="30" xfId="0" applyNumberFormat="1" applyFont="1" applyFill="1" applyBorder="1" applyAlignment="1">
      <alignment horizontal="center" wrapText="1"/>
    </xf>
    <xf numFmtId="1" fontId="0" fillId="0" borderId="25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0" fillId="3" borderId="29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9" fontId="1" fillId="0" borderId="34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5" borderId="51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5" borderId="52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4" borderId="14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4" borderId="33" xfId="0" applyFont="1" applyFill="1" applyBorder="1" applyAlignment="1">
      <alignment horizontal="center" wrapText="1"/>
    </xf>
    <xf numFmtId="0" fontId="0" fillId="4" borderId="5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/>
    </xf>
    <xf numFmtId="0" fontId="1" fillId="4" borderId="12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 wrapText="1"/>
    </xf>
    <xf numFmtId="0" fontId="1" fillId="5" borderId="44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 wrapText="1"/>
    </xf>
    <xf numFmtId="0" fontId="1" fillId="5" borderId="44" xfId="0" applyFont="1" applyFill="1" applyBorder="1" applyAlignment="1">
      <alignment horizontal="center" wrapText="1"/>
    </xf>
    <xf numFmtId="0" fontId="1" fillId="5" borderId="50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1" fillId="4" borderId="5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" fillId="4" borderId="51" xfId="0" applyFont="1" applyFill="1" applyBorder="1" applyAlignment="1">
      <alignment horizontal="left" vertical="center" wrapText="1"/>
    </xf>
    <xf numFmtId="0" fontId="1" fillId="6" borderId="52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6" borderId="51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4" borderId="53" xfId="0" applyFont="1" applyFill="1" applyBorder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6" borderId="46" xfId="0" applyFont="1" applyFill="1" applyBorder="1" applyAlignment="1">
      <alignment horizontal="center" wrapText="1"/>
    </xf>
    <xf numFmtId="0" fontId="1" fillId="6" borderId="45" xfId="0" applyFont="1" applyFill="1" applyBorder="1" applyAlignment="1">
      <alignment horizontal="center" wrapText="1"/>
    </xf>
    <xf numFmtId="0" fontId="1" fillId="6" borderId="4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4" borderId="33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" fillId="6" borderId="52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4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4" borderId="52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4" borderId="46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5" borderId="58" xfId="0" applyFont="1" applyFill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" fillId="5" borderId="53" xfId="0" applyFont="1" applyFill="1" applyBorder="1" applyAlignment="1">
      <alignment horizontal="center" wrapText="1"/>
    </xf>
    <xf numFmtId="0" fontId="1" fillId="5" borderId="54" xfId="0" applyFont="1" applyFill="1" applyBorder="1" applyAlignment="1">
      <alignment horizontal="center" wrapText="1"/>
    </xf>
    <xf numFmtId="0" fontId="1" fillId="5" borderId="6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4" borderId="41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4" borderId="47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1" fillId="5" borderId="4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5" borderId="45" xfId="0" applyFont="1" applyFill="1" applyBorder="1" applyAlignment="1">
      <alignment horizontal="center" wrapText="1"/>
    </xf>
    <xf numFmtId="0" fontId="0" fillId="5" borderId="56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4" borderId="61" xfId="0" applyFont="1" applyFill="1" applyBorder="1" applyAlignment="1">
      <alignment horizontal="center" wrapText="1"/>
    </xf>
    <xf numFmtId="0" fontId="0" fillId="4" borderId="62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" fillId="4" borderId="5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5" borderId="52" xfId="0" applyFont="1" applyFill="1" applyBorder="1" applyAlignment="1">
      <alignment horizont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A4" sqref="A4:N24"/>
    </sheetView>
  </sheetViews>
  <sheetFormatPr defaultColWidth="9.140625" defaultRowHeight="12.75"/>
  <cols>
    <col min="1" max="1" width="7.28125" style="2" customWidth="1"/>
    <col min="2" max="2" width="35.7109375" style="2" customWidth="1"/>
    <col min="3" max="3" width="8.00390625" style="2" customWidth="1"/>
    <col min="4" max="4" width="8.7109375" style="2" customWidth="1"/>
    <col min="5" max="5" width="8.00390625" style="2" customWidth="1"/>
    <col min="6" max="6" width="9.7109375" style="2" customWidth="1"/>
    <col min="7" max="14" width="6.7109375" style="2" customWidth="1"/>
    <col min="15" max="16384" width="9.140625" style="2" customWidth="1"/>
  </cols>
  <sheetData>
    <row r="1" s="1" customFormat="1" ht="15.75">
      <c r="A1" s="25" t="s">
        <v>27</v>
      </c>
    </row>
    <row r="2" s="1" customFormat="1" ht="12.75">
      <c r="A2" s="26"/>
    </row>
    <row r="3" spans="1:14" ht="12.75" customHeight="1" thickBot="1">
      <c r="A3" s="150"/>
      <c r="B3" s="4"/>
      <c r="D3" s="7"/>
      <c r="E3" s="7"/>
      <c r="F3" s="7"/>
      <c r="G3" s="7"/>
      <c r="I3" s="7"/>
      <c r="J3" s="7"/>
      <c r="L3" s="7"/>
      <c r="M3" s="7"/>
      <c r="N3" s="7"/>
    </row>
    <row r="4" spans="1:14" ht="38.25" customHeight="1">
      <c r="A4" s="260" t="s">
        <v>1</v>
      </c>
      <c r="B4" s="258" t="s">
        <v>162</v>
      </c>
      <c r="C4" s="268" t="s">
        <v>87</v>
      </c>
      <c r="D4" s="269"/>
      <c r="E4" s="273"/>
      <c r="F4" s="277" t="s">
        <v>158</v>
      </c>
      <c r="G4" s="269" t="s">
        <v>0</v>
      </c>
      <c r="H4" s="269"/>
      <c r="I4" s="269"/>
      <c r="J4" s="270"/>
      <c r="K4" s="268" t="s">
        <v>159</v>
      </c>
      <c r="L4" s="269"/>
      <c r="M4" s="269"/>
      <c r="N4" s="270"/>
    </row>
    <row r="5" spans="1:14" ht="12.75">
      <c r="A5" s="261"/>
      <c r="B5" s="259"/>
      <c r="C5" s="274"/>
      <c r="D5" s="275"/>
      <c r="E5" s="276"/>
      <c r="F5" s="278"/>
      <c r="G5" s="243">
        <v>1</v>
      </c>
      <c r="H5" s="244">
        <v>2</v>
      </c>
      <c r="I5" s="245">
        <v>3</v>
      </c>
      <c r="J5" s="246">
        <v>4</v>
      </c>
      <c r="K5" s="247">
        <v>1</v>
      </c>
      <c r="L5" s="245">
        <v>2</v>
      </c>
      <c r="M5" s="245">
        <v>3</v>
      </c>
      <c r="N5" s="248">
        <v>4</v>
      </c>
    </row>
    <row r="6" spans="1:14" ht="13.5" customHeight="1">
      <c r="A6" s="253" t="s">
        <v>2</v>
      </c>
      <c r="B6" s="272" t="s">
        <v>156</v>
      </c>
      <c r="C6" s="262" t="s">
        <v>157</v>
      </c>
      <c r="D6" s="263"/>
      <c r="E6" s="264"/>
      <c r="F6" s="231"/>
      <c r="G6" s="233"/>
      <c r="H6" s="234"/>
      <c r="I6" s="235"/>
      <c r="J6" s="236"/>
      <c r="K6" s="237"/>
      <c r="L6" s="235"/>
      <c r="M6" s="235"/>
      <c r="N6" s="238"/>
    </row>
    <row r="7" spans="1:14" ht="15" customHeight="1">
      <c r="A7" s="254"/>
      <c r="B7" s="256"/>
      <c r="C7" s="152" t="s">
        <v>94</v>
      </c>
      <c r="D7" s="153" t="s">
        <v>95</v>
      </c>
      <c r="E7" s="153" t="s">
        <v>96</v>
      </c>
      <c r="F7" s="154"/>
      <c r="G7" s="151"/>
      <c r="H7" s="151"/>
      <c r="I7" s="151"/>
      <c r="J7" s="154"/>
      <c r="K7" s="151"/>
      <c r="L7" s="151"/>
      <c r="M7" s="151"/>
      <c r="N7" s="155"/>
    </row>
    <row r="8" spans="1:14" ht="12.75">
      <c r="A8" s="82" t="s">
        <v>88</v>
      </c>
      <c r="B8" s="88" t="s">
        <v>17</v>
      </c>
      <c r="C8" s="94" t="s">
        <v>100</v>
      </c>
      <c r="D8" s="95" t="s">
        <v>102</v>
      </c>
      <c r="E8" s="95" t="s">
        <v>98</v>
      </c>
      <c r="F8" s="75"/>
      <c r="G8" s="103">
        <v>10000</v>
      </c>
      <c r="H8" s="104">
        <v>1000</v>
      </c>
      <c r="I8" s="105" t="s">
        <v>6</v>
      </c>
      <c r="J8" s="106">
        <v>500</v>
      </c>
      <c r="K8" s="114">
        <v>6</v>
      </c>
      <c r="L8" s="115">
        <v>4</v>
      </c>
      <c r="M8" s="115" t="s">
        <v>6</v>
      </c>
      <c r="N8" s="116">
        <v>4</v>
      </c>
    </row>
    <row r="9" spans="1:14" ht="12.75">
      <c r="A9" s="83" t="s">
        <v>89</v>
      </c>
      <c r="B9" s="6" t="s">
        <v>138</v>
      </c>
      <c r="C9" s="96" t="s">
        <v>101</v>
      </c>
      <c r="D9" s="97" t="s">
        <v>103</v>
      </c>
      <c r="E9" s="98" t="s">
        <v>99</v>
      </c>
      <c r="F9" s="29"/>
      <c r="G9" s="107" t="s">
        <v>6</v>
      </c>
      <c r="H9" s="108">
        <v>5</v>
      </c>
      <c r="I9" s="95" t="s">
        <v>6</v>
      </c>
      <c r="J9" s="109">
        <v>1.5</v>
      </c>
      <c r="K9" s="117" t="s">
        <v>6</v>
      </c>
      <c r="L9" s="118">
        <v>4</v>
      </c>
      <c r="M9" s="118" t="s">
        <v>6</v>
      </c>
      <c r="N9" s="119" t="s">
        <v>105</v>
      </c>
    </row>
    <row r="10" spans="1:14" ht="12.75">
      <c r="A10" s="83" t="s">
        <v>90</v>
      </c>
      <c r="B10" s="73" t="s">
        <v>139</v>
      </c>
      <c r="C10" s="94" t="s">
        <v>100</v>
      </c>
      <c r="D10" s="99" t="s">
        <v>102</v>
      </c>
      <c r="E10" s="95" t="s">
        <v>98</v>
      </c>
      <c r="F10" s="9"/>
      <c r="G10" s="107" t="s">
        <v>6</v>
      </c>
      <c r="H10" s="108" t="s">
        <v>6</v>
      </c>
      <c r="I10" s="95" t="s">
        <v>6</v>
      </c>
      <c r="J10" s="110">
        <v>1500</v>
      </c>
      <c r="K10" s="117" t="s">
        <v>6</v>
      </c>
      <c r="L10" s="118" t="s">
        <v>6</v>
      </c>
      <c r="M10" s="118" t="s">
        <v>6</v>
      </c>
      <c r="N10" s="119">
        <v>6</v>
      </c>
    </row>
    <row r="11" spans="1:14" ht="12.75">
      <c r="A11" s="83" t="s">
        <v>8</v>
      </c>
      <c r="B11" s="74" t="s">
        <v>19</v>
      </c>
      <c r="C11" s="94" t="s">
        <v>101</v>
      </c>
      <c r="D11" s="99" t="s">
        <v>103</v>
      </c>
      <c r="E11" s="95" t="s">
        <v>99</v>
      </c>
      <c r="F11" s="9"/>
      <c r="G11" s="107" t="s">
        <v>6</v>
      </c>
      <c r="H11" s="108" t="s">
        <v>6</v>
      </c>
      <c r="I11" s="95">
        <v>0.1</v>
      </c>
      <c r="J11" s="109">
        <v>10</v>
      </c>
      <c r="K11" s="117" t="s">
        <v>6</v>
      </c>
      <c r="L11" s="118" t="s">
        <v>6</v>
      </c>
      <c r="M11" s="118">
        <f>IF(I11&gt;$C11,6,IF(I11&gt;$D11,4,IF(I11&gt;0,2,0)))</f>
        <v>2</v>
      </c>
      <c r="N11" s="119">
        <v>4</v>
      </c>
    </row>
    <row r="12" spans="1:14" ht="12.75">
      <c r="A12" s="84" t="s">
        <v>91</v>
      </c>
      <c r="B12" s="89" t="s">
        <v>20</v>
      </c>
      <c r="C12" s="100" t="s">
        <v>101</v>
      </c>
      <c r="D12" s="101" t="s">
        <v>103</v>
      </c>
      <c r="E12" s="102" t="s">
        <v>99</v>
      </c>
      <c r="F12" s="76"/>
      <c r="G12" s="111" t="s">
        <v>6</v>
      </c>
      <c r="H12" s="112" t="s">
        <v>6</v>
      </c>
      <c r="I12" s="102">
        <v>0.5</v>
      </c>
      <c r="J12" s="113">
        <v>5</v>
      </c>
      <c r="K12" s="120" t="s">
        <v>6</v>
      </c>
      <c r="L12" s="121" t="s">
        <v>6</v>
      </c>
      <c r="M12" s="121">
        <f>IF(I12&gt;$C12,6,IF(I12&gt;$D12,4,IF(I12&gt;0,2,0)))</f>
        <v>2</v>
      </c>
      <c r="N12" s="122">
        <v>4</v>
      </c>
    </row>
    <row r="13" spans="1:14" ht="13.5" thickBot="1">
      <c r="A13" s="85"/>
      <c r="B13" s="37" t="s">
        <v>11</v>
      </c>
      <c r="C13" s="279" t="s">
        <v>109</v>
      </c>
      <c r="D13" s="280"/>
      <c r="E13" s="281"/>
      <c r="F13" s="20"/>
      <c r="G13" s="22"/>
      <c r="H13" s="22"/>
      <c r="I13" s="23"/>
      <c r="J13" s="17" t="s">
        <v>11</v>
      </c>
      <c r="K13" s="123">
        <f>SUBTOTAL(9,K8:K12)</f>
        <v>6</v>
      </c>
      <c r="L13" s="124">
        <f>SUBTOTAL(9,L8:L12)</f>
        <v>8</v>
      </c>
      <c r="M13" s="124">
        <f>SUBTOTAL(9,M8:M12)</f>
        <v>4</v>
      </c>
      <c r="N13" s="125">
        <f>SUBTOTAL(9,N8:N12)</f>
        <v>18</v>
      </c>
    </row>
    <row r="14" spans="1:14" ht="12.75">
      <c r="A14" s="257" t="s">
        <v>13</v>
      </c>
      <c r="B14" s="255" t="s">
        <v>22</v>
      </c>
      <c r="C14" s="265" t="s">
        <v>137</v>
      </c>
      <c r="D14" s="266"/>
      <c r="E14" s="267"/>
      <c r="F14" s="232"/>
      <c r="G14" s="167"/>
      <c r="H14" s="169"/>
      <c r="I14" s="170"/>
      <c r="J14" s="171"/>
      <c r="K14" s="172"/>
      <c r="L14" s="170"/>
      <c r="M14" s="170"/>
      <c r="N14" s="173"/>
    </row>
    <row r="15" spans="1:14" ht="12.75">
      <c r="A15" s="254"/>
      <c r="B15" s="256"/>
      <c r="C15" s="156"/>
      <c r="D15" s="157" t="s">
        <v>106</v>
      </c>
      <c r="E15" s="158"/>
      <c r="F15" s="159"/>
      <c r="G15" s="151"/>
      <c r="H15" s="151"/>
      <c r="I15" s="151"/>
      <c r="J15" s="154"/>
      <c r="K15" s="151"/>
      <c r="L15" s="151"/>
      <c r="M15" s="151"/>
      <c r="N15" s="155"/>
    </row>
    <row r="16" spans="1:14" ht="12.75">
      <c r="A16" s="82" t="s">
        <v>92</v>
      </c>
      <c r="B16" s="88" t="s">
        <v>23</v>
      </c>
      <c r="C16" s="142"/>
      <c r="D16" s="143" t="s">
        <v>5</v>
      </c>
      <c r="E16" s="144"/>
      <c r="F16" s="9"/>
      <c r="G16" s="205" t="s">
        <v>6</v>
      </c>
      <c r="H16" s="131" t="s">
        <v>4</v>
      </c>
      <c r="I16" s="132"/>
      <c r="J16" s="133"/>
      <c r="K16" s="126" t="s">
        <v>6</v>
      </c>
      <c r="L16" s="105">
        <v>5</v>
      </c>
      <c r="M16" s="105" t="s">
        <v>6</v>
      </c>
      <c r="N16" s="127" t="s">
        <v>6</v>
      </c>
    </row>
    <row r="17" spans="1:14" ht="12.75">
      <c r="A17" s="83" t="s">
        <v>93</v>
      </c>
      <c r="B17" s="6" t="s">
        <v>24</v>
      </c>
      <c r="C17" s="10"/>
      <c r="D17" s="5" t="s">
        <v>5</v>
      </c>
      <c r="E17" s="149"/>
      <c r="F17" s="11" t="s">
        <v>97</v>
      </c>
      <c r="G17" s="131" t="s">
        <v>107</v>
      </c>
      <c r="H17" s="135"/>
      <c r="I17" s="136"/>
      <c r="J17" s="137" t="s">
        <v>107</v>
      </c>
      <c r="K17" s="128">
        <v>5</v>
      </c>
      <c r="L17" s="95" t="s">
        <v>6</v>
      </c>
      <c r="M17" s="95" t="s">
        <v>6</v>
      </c>
      <c r="N17" s="129">
        <v>5</v>
      </c>
    </row>
    <row r="18" spans="1:14" ht="13.5" thickBot="1">
      <c r="A18" s="85"/>
      <c r="B18" s="37" t="s">
        <v>11</v>
      </c>
      <c r="C18" s="279" t="s">
        <v>12</v>
      </c>
      <c r="D18" s="280"/>
      <c r="E18" s="281"/>
      <c r="F18" s="20"/>
      <c r="G18" s="18"/>
      <c r="H18" s="18"/>
      <c r="I18" s="19"/>
      <c r="J18" s="17" t="s">
        <v>11</v>
      </c>
      <c r="K18" s="123">
        <f>SUBTOTAL(9,K16:K17)</f>
        <v>5</v>
      </c>
      <c r="L18" s="124">
        <f>SUBTOTAL(9,L16:L17)</f>
        <v>5</v>
      </c>
      <c r="M18" s="124">
        <f>SUBTOTAL(9,M16:M17)</f>
        <v>0</v>
      </c>
      <c r="N18" s="125">
        <f>SUBTOTAL(9,N16:N17)</f>
        <v>5</v>
      </c>
    </row>
    <row r="19" spans="1:14" s="30" customFormat="1" ht="16.5" thickBot="1">
      <c r="A19" s="86"/>
      <c r="B19" s="91" t="s">
        <v>25</v>
      </c>
      <c r="C19" s="282" t="s">
        <v>110</v>
      </c>
      <c r="D19" s="283"/>
      <c r="E19" s="228"/>
      <c r="F19" s="34"/>
      <c r="G19" s="32"/>
      <c r="H19" s="32"/>
      <c r="I19" s="33"/>
      <c r="J19" s="87" t="s">
        <v>25</v>
      </c>
      <c r="K19" s="138">
        <f>SUBTOTAL(9,K8:K18)</f>
        <v>11</v>
      </c>
      <c r="L19" s="139">
        <f>SUBTOTAL(9,L8:L18)</f>
        <v>13</v>
      </c>
      <c r="M19" s="139">
        <f>SUBTOTAL(9,M8:M18)</f>
        <v>4</v>
      </c>
      <c r="N19" s="140">
        <f>SUBTOTAL(9,N8:N18)</f>
        <v>23</v>
      </c>
    </row>
    <row r="21" spans="1:14" ht="24.75" customHeight="1">
      <c r="A21" s="141" t="s">
        <v>18</v>
      </c>
      <c r="B21" s="271" t="s">
        <v>104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4" ht="14.25" customHeight="1">
      <c r="A22" s="141" t="s">
        <v>28</v>
      </c>
      <c r="B22" s="81" t="s">
        <v>108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2.75">
      <c r="A23" s="70" t="s">
        <v>29</v>
      </c>
      <c r="B23" s="271" t="s">
        <v>30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  <row r="24" spans="1:14" ht="12.75">
      <c r="A24" s="70" t="s">
        <v>5</v>
      </c>
      <c r="B24" s="271" t="s">
        <v>31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</sheetData>
  <mergeCells count="18">
    <mergeCell ref="B24:N24"/>
    <mergeCell ref="G4:J4"/>
    <mergeCell ref="C13:E13"/>
    <mergeCell ref="C19:E19"/>
    <mergeCell ref="B21:N21"/>
    <mergeCell ref="C18:E18"/>
    <mergeCell ref="C6:E6"/>
    <mergeCell ref="C14:E14"/>
    <mergeCell ref="K4:N4"/>
    <mergeCell ref="B23:N23"/>
    <mergeCell ref="B6:B7"/>
    <mergeCell ref="C4:E5"/>
    <mergeCell ref="F4:F5"/>
    <mergeCell ref="A6:A7"/>
    <mergeCell ref="B14:B15"/>
    <mergeCell ref="A14:A15"/>
    <mergeCell ref="B4:B5"/>
    <mergeCell ref="A4:A5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4" sqref="A4:M28"/>
    </sheetView>
  </sheetViews>
  <sheetFormatPr defaultColWidth="9.140625" defaultRowHeight="12.75"/>
  <cols>
    <col min="1" max="1" width="7.28125" style="1" customWidth="1"/>
    <col min="2" max="2" width="35.7109375" style="1" customWidth="1"/>
    <col min="3" max="3" width="6.57421875" style="1" customWidth="1"/>
    <col min="4" max="4" width="10.8515625" style="1" customWidth="1"/>
    <col min="5" max="5" width="9.7109375" style="1" customWidth="1"/>
    <col min="6" max="13" width="6.7109375" style="1" customWidth="1"/>
    <col min="14" max="16384" width="9.140625" style="1" customWidth="1"/>
  </cols>
  <sheetData>
    <row r="1" ht="15.75">
      <c r="A1" s="8" t="s">
        <v>85</v>
      </c>
    </row>
    <row r="2" ht="12.75">
      <c r="A2" s="26"/>
    </row>
    <row r="3" spans="1:13" ht="12.75" customHeight="1" thickBot="1">
      <c r="A3" s="7"/>
      <c r="B3" s="4"/>
      <c r="D3" s="7"/>
      <c r="E3" s="7"/>
      <c r="F3" s="7"/>
      <c r="G3" s="7"/>
      <c r="H3" s="7"/>
      <c r="I3" s="7"/>
      <c r="K3" s="7"/>
      <c r="L3" s="7"/>
      <c r="M3" s="7"/>
    </row>
    <row r="4" spans="1:13" ht="28.5" customHeight="1">
      <c r="A4" s="223" t="s">
        <v>1</v>
      </c>
      <c r="B4" s="225" t="s">
        <v>162</v>
      </c>
      <c r="C4" s="168" t="s">
        <v>87</v>
      </c>
      <c r="D4" s="284"/>
      <c r="E4" s="300" t="s">
        <v>161</v>
      </c>
      <c r="F4" s="302" t="s">
        <v>0</v>
      </c>
      <c r="G4" s="303"/>
      <c r="H4" s="303"/>
      <c r="I4" s="304"/>
      <c r="J4" s="303" t="s">
        <v>86</v>
      </c>
      <c r="K4" s="303"/>
      <c r="L4" s="303"/>
      <c r="M4" s="304"/>
    </row>
    <row r="5" spans="1:13" ht="12.75" customHeight="1">
      <c r="A5" s="224"/>
      <c r="B5" s="226"/>
      <c r="C5" s="285"/>
      <c r="D5" s="286"/>
      <c r="E5" s="301"/>
      <c r="F5" s="249">
        <v>1</v>
      </c>
      <c r="G5" s="245">
        <v>2</v>
      </c>
      <c r="H5" s="245">
        <v>3</v>
      </c>
      <c r="I5" s="248">
        <v>4</v>
      </c>
      <c r="J5" s="247">
        <v>1</v>
      </c>
      <c r="K5" s="245">
        <v>2</v>
      </c>
      <c r="L5" s="245">
        <v>3</v>
      </c>
      <c r="M5" s="248">
        <v>4</v>
      </c>
    </row>
    <row r="6" spans="1:13" ht="25.5" customHeight="1">
      <c r="A6" s="293" t="s">
        <v>32</v>
      </c>
      <c r="B6" s="291" t="s">
        <v>151</v>
      </c>
      <c r="C6" s="308" t="s">
        <v>160</v>
      </c>
      <c r="D6" s="309"/>
      <c r="E6" s="239"/>
      <c r="F6" s="163"/>
      <c r="G6" s="160"/>
      <c r="H6" s="161"/>
      <c r="I6" s="164"/>
      <c r="J6" s="161"/>
      <c r="K6" s="161"/>
      <c r="L6" s="161"/>
      <c r="M6" s="162"/>
    </row>
    <row r="7" spans="1:13" ht="16.5" customHeight="1">
      <c r="A7" s="294"/>
      <c r="B7" s="292"/>
      <c r="C7" s="189"/>
      <c r="D7" s="165" t="s">
        <v>117</v>
      </c>
      <c r="E7" s="174"/>
      <c r="F7" s="175"/>
      <c r="G7" s="176"/>
      <c r="H7" s="177"/>
      <c r="I7" s="178"/>
      <c r="J7" s="177"/>
      <c r="K7" s="177"/>
      <c r="L7" s="177"/>
      <c r="M7" s="180"/>
    </row>
    <row r="8" spans="1:13" ht="12.75">
      <c r="A8" s="83" t="s">
        <v>140</v>
      </c>
      <c r="B8" s="16" t="s">
        <v>3</v>
      </c>
      <c r="C8" s="126" t="s">
        <v>5</v>
      </c>
      <c r="D8" s="9" t="s">
        <v>111</v>
      </c>
      <c r="E8" s="5"/>
      <c r="F8" s="130" t="s">
        <v>4</v>
      </c>
      <c r="G8" s="131" t="s">
        <v>4</v>
      </c>
      <c r="H8" s="132"/>
      <c r="I8" s="133" t="s">
        <v>4</v>
      </c>
      <c r="J8" s="114">
        <v>8</v>
      </c>
      <c r="K8" s="115">
        <v>8</v>
      </c>
      <c r="L8" s="115" t="s">
        <v>6</v>
      </c>
      <c r="M8" s="116">
        <v>8</v>
      </c>
    </row>
    <row r="9" spans="1:13" ht="12.75">
      <c r="A9" s="83" t="s">
        <v>33</v>
      </c>
      <c r="B9" s="16" t="s">
        <v>7</v>
      </c>
      <c r="C9" s="128" t="s">
        <v>5</v>
      </c>
      <c r="D9" s="9" t="s">
        <v>112</v>
      </c>
      <c r="E9" s="5"/>
      <c r="F9" s="145"/>
      <c r="G9" s="146" t="s">
        <v>4</v>
      </c>
      <c r="H9" s="147"/>
      <c r="I9" s="148" t="s">
        <v>4</v>
      </c>
      <c r="J9" s="117" t="s">
        <v>6</v>
      </c>
      <c r="K9" s="118">
        <v>7</v>
      </c>
      <c r="L9" s="118" t="s">
        <v>6</v>
      </c>
      <c r="M9" s="119">
        <v>7</v>
      </c>
    </row>
    <row r="10" spans="1:13" ht="12.75">
      <c r="A10" s="83" t="s">
        <v>34</v>
      </c>
      <c r="B10" s="16" t="s">
        <v>9</v>
      </c>
      <c r="C10" s="128" t="s">
        <v>5</v>
      </c>
      <c r="D10" s="9" t="s">
        <v>113</v>
      </c>
      <c r="E10" s="5"/>
      <c r="F10" s="145"/>
      <c r="G10" s="146"/>
      <c r="H10" s="147" t="s">
        <v>4</v>
      </c>
      <c r="I10" s="148" t="s">
        <v>4</v>
      </c>
      <c r="J10" s="117" t="s">
        <v>6</v>
      </c>
      <c r="K10" s="118" t="s">
        <v>6</v>
      </c>
      <c r="L10" s="118">
        <v>6</v>
      </c>
      <c r="M10" s="119">
        <v>6</v>
      </c>
    </row>
    <row r="11" spans="1:13" ht="12.75">
      <c r="A11" s="83" t="s">
        <v>35</v>
      </c>
      <c r="B11" s="16" t="s">
        <v>10</v>
      </c>
      <c r="C11" s="128" t="s">
        <v>5</v>
      </c>
      <c r="D11" s="9" t="s">
        <v>114</v>
      </c>
      <c r="E11" s="5"/>
      <c r="F11" s="145"/>
      <c r="G11" s="146"/>
      <c r="H11" s="147" t="s">
        <v>4</v>
      </c>
      <c r="I11" s="148" t="s">
        <v>4</v>
      </c>
      <c r="J11" s="117" t="s">
        <v>6</v>
      </c>
      <c r="K11" s="118" t="s">
        <v>6</v>
      </c>
      <c r="L11" s="118">
        <v>5</v>
      </c>
      <c r="M11" s="119">
        <v>5</v>
      </c>
    </row>
    <row r="12" spans="1:13" ht="12.75">
      <c r="A12" s="83" t="s">
        <v>36</v>
      </c>
      <c r="B12" s="16" t="s">
        <v>163</v>
      </c>
      <c r="C12" s="192" t="s">
        <v>5</v>
      </c>
      <c r="D12" s="9" t="s">
        <v>115</v>
      </c>
      <c r="E12" s="3" t="s">
        <v>97</v>
      </c>
      <c r="F12" s="134"/>
      <c r="G12" s="135"/>
      <c r="H12" s="136"/>
      <c r="I12" s="137" t="s">
        <v>4</v>
      </c>
      <c r="J12" s="117" t="s">
        <v>6</v>
      </c>
      <c r="K12" s="118" t="s">
        <v>6</v>
      </c>
      <c r="L12" s="118" t="s">
        <v>6</v>
      </c>
      <c r="M12" s="119">
        <v>4</v>
      </c>
    </row>
    <row r="13" spans="1:13" ht="13.5" thickBot="1">
      <c r="A13" s="85"/>
      <c r="B13" s="17" t="s">
        <v>11</v>
      </c>
      <c r="C13" s="280" t="s">
        <v>116</v>
      </c>
      <c r="D13" s="305"/>
      <c r="E13" s="18"/>
      <c r="F13" s="21"/>
      <c r="G13" s="18"/>
      <c r="H13" s="19"/>
      <c r="I13" s="37" t="s">
        <v>11</v>
      </c>
      <c r="J13" s="123">
        <f>SUBTOTAL(9,J8:J12)</f>
        <v>8</v>
      </c>
      <c r="K13" s="124">
        <f>SUBTOTAL(9,K8:K12)</f>
        <v>15</v>
      </c>
      <c r="L13" s="124">
        <f>SUBTOTAL(9,L8:L12)</f>
        <v>11</v>
      </c>
      <c r="M13" s="125">
        <f>SUBTOTAL(9,M8:M12)</f>
        <v>30</v>
      </c>
    </row>
    <row r="14" spans="1:13" ht="12.75">
      <c r="A14" s="257" t="s">
        <v>143</v>
      </c>
      <c r="B14" s="295" t="s">
        <v>152</v>
      </c>
      <c r="C14" s="298" t="s">
        <v>137</v>
      </c>
      <c r="D14" s="299"/>
      <c r="E14" s="166"/>
      <c r="F14" s="167"/>
      <c r="G14" s="169"/>
      <c r="H14" s="170"/>
      <c r="I14" s="171"/>
      <c r="J14" s="172"/>
      <c r="K14" s="170"/>
      <c r="L14" s="170"/>
      <c r="M14" s="173"/>
    </row>
    <row r="15" spans="1:13" ht="15" customHeight="1">
      <c r="A15" s="294"/>
      <c r="B15" s="259"/>
      <c r="C15" s="296" t="s">
        <v>153</v>
      </c>
      <c r="D15" s="297"/>
      <c r="E15" s="174"/>
      <c r="F15" s="175"/>
      <c r="G15" s="176"/>
      <c r="H15" s="177"/>
      <c r="I15" s="178"/>
      <c r="J15" s="179"/>
      <c r="K15" s="177"/>
      <c r="L15" s="177"/>
      <c r="M15" s="180"/>
    </row>
    <row r="16" spans="1:13" ht="12.75">
      <c r="A16" s="191" t="s">
        <v>37</v>
      </c>
      <c r="B16" s="40" t="s">
        <v>164</v>
      </c>
      <c r="C16" s="287" t="s">
        <v>5</v>
      </c>
      <c r="D16" s="288"/>
      <c r="E16" s="3" t="s">
        <v>97</v>
      </c>
      <c r="F16" s="130" t="s">
        <v>4</v>
      </c>
      <c r="G16" s="131"/>
      <c r="H16" s="181"/>
      <c r="I16" s="133" t="s">
        <v>4</v>
      </c>
      <c r="J16" s="114">
        <v>4</v>
      </c>
      <c r="K16" s="115" t="s">
        <v>6</v>
      </c>
      <c r="L16" s="115" t="s">
        <v>6</v>
      </c>
      <c r="M16" s="116">
        <v>4</v>
      </c>
    </row>
    <row r="17" spans="1:13" ht="12.75">
      <c r="A17" s="191" t="s">
        <v>165</v>
      </c>
      <c r="B17" s="40" t="s">
        <v>41</v>
      </c>
      <c r="C17" s="289" t="s">
        <v>5</v>
      </c>
      <c r="D17" s="290"/>
      <c r="E17" s="5"/>
      <c r="F17" s="107"/>
      <c r="G17" s="146" t="s">
        <v>4</v>
      </c>
      <c r="H17" s="146"/>
      <c r="I17" s="148" t="s">
        <v>4</v>
      </c>
      <c r="J17" s="117" t="s">
        <v>6</v>
      </c>
      <c r="K17" s="118">
        <v>4</v>
      </c>
      <c r="L17" s="118" t="s">
        <v>6</v>
      </c>
      <c r="M17" s="119">
        <v>4</v>
      </c>
    </row>
    <row r="18" spans="1:13" ht="12.75">
      <c r="A18" s="191" t="s">
        <v>144</v>
      </c>
      <c r="B18" s="190" t="s">
        <v>38</v>
      </c>
      <c r="C18" s="289" t="s">
        <v>5</v>
      </c>
      <c r="D18" s="290"/>
      <c r="E18" s="5"/>
      <c r="F18" s="107"/>
      <c r="G18" s="108"/>
      <c r="H18" s="146" t="s">
        <v>4</v>
      </c>
      <c r="I18" s="109"/>
      <c r="J18" s="117" t="s">
        <v>6</v>
      </c>
      <c r="K18" s="118" t="s">
        <v>6</v>
      </c>
      <c r="L18" s="118">
        <v>4</v>
      </c>
      <c r="M18" s="119" t="s">
        <v>6</v>
      </c>
    </row>
    <row r="19" spans="1:13" ht="12.75">
      <c r="A19" s="191" t="s">
        <v>145</v>
      </c>
      <c r="B19" s="190" t="s">
        <v>39</v>
      </c>
      <c r="C19" s="289" t="s">
        <v>5</v>
      </c>
      <c r="D19" s="290"/>
      <c r="E19" s="5"/>
      <c r="F19" s="107"/>
      <c r="G19" s="108"/>
      <c r="H19" s="146" t="s">
        <v>4</v>
      </c>
      <c r="I19" s="109"/>
      <c r="J19" s="117" t="s">
        <v>6</v>
      </c>
      <c r="K19" s="118" t="s">
        <v>6</v>
      </c>
      <c r="L19" s="118">
        <v>4</v>
      </c>
      <c r="M19" s="119" t="s">
        <v>6</v>
      </c>
    </row>
    <row r="20" spans="1:13" ht="12.75">
      <c r="A20" s="191" t="s">
        <v>146</v>
      </c>
      <c r="B20" s="190" t="s">
        <v>40</v>
      </c>
      <c r="C20" s="229" t="s">
        <v>5</v>
      </c>
      <c r="D20" s="230"/>
      <c r="E20" s="5"/>
      <c r="F20" s="182" t="s">
        <v>118</v>
      </c>
      <c r="G20" s="183" t="s">
        <v>119</v>
      </c>
      <c r="H20" s="184" t="s">
        <v>120</v>
      </c>
      <c r="I20" s="185" t="s">
        <v>121</v>
      </c>
      <c r="J20" s="117" t="s">
        <v>6</v>
      </c>
      <c r="K20" s="118" t="s">
        <v>6</v>
      </c>
      <c r="L20" s="118">
        <v>4</v>
      </c>
      <c r="M20" s="119" t="s">
        <v>6</v>
      </c>
    </row>
    <row r="21" spans="1:13" ht="13.5" thickBot="1">
      <c r="A21" s="85"/>
      <c r="B21" s="17" t="s">
        <v>11</v>
      </c>
      <c r="C21" s="280" t="s">
        <v>42</v>
      </c>
      <c r="D21" s="305"/>
      <c r="E21" s="18"/>
      <c r="F21" s="21"/>
      <c r="G21" s="18"/>
      <c r="H21" s="19"/>
      <c r="I21" s="37" t="s">
        <v>11</v>
      </c>
      <c r="J21" s="123">
        <f>SUBTOTAL(9,J16:J20)</f>
        <v>4</v>
      </c>
      <c r="K21" s="124">
        <f>SUBTOTAL(9,K16:K20)</f>
        <v>4</v>
      </c>
      <c r="L21" s="124">
        <f>SUBTOTAL(9,L16:L20)</f>
        <v>12</v>
      </c>
      <c r="M21" s="125">
        <f>SUBTOTAL(9,M16:M20)</f>
        <v>8</v>
      </c>
    </row>
    <row r="22" spans="1:13" s="30" customFormat="1" ht="16.5" thickBot="1">
      <c r="A22" s="86"/>
      <c r="B22" s="87" t="s">
        <v>25</v>
      </c>
      <c r="C22" s="283" t="s">
        <v>26</v>
      </c>
      <c r="D22" s="306"/>
      <c r="E22" s="32"/>
      <c r="F22" s="31"/>
      <c r="G22" s="32"/>
      <c r="H22" s="33"/>
      <c r="I22" s="91" t="s">
        <v>25</v>
      </c>
      <c r="J22" s="186">
        <f>SUBTOTAL(9,J8:J21)</f>
        <v>12</v>
      </c>
      <c r="K22" s="187">
        <f>SUBTOTAL(9,K8:K21)</f>
        <v>19</v>
      </c>
      <c r="L22" s="187">
        <f>SUBTOTAL(9,L8:L21)</f>
        <v>23</v>
      </c>
      <c r="M22" s="188">
        <f>SUBTOTAL(9,M8:M21)</f>
        <v>38</v>
      </c>
    </row>
    <row r="23" spans="1:2" ht="12.75">
      <c r="A23" s="38" t="s">
        <v>43</v>
      </c>
      <c r="B23"/>
    </row>
    <row r="24" spans="1:13" ht="12.75">
      <c r="A24" s="68" t="s">
        <v>46</v>
      </c>
      <c r="B24" s="307" t="s">
        <v>49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</row>
    <row r="25" spans="1:13" ht="26.25" customHeight="1">
      <c r="A25" s="68" t="s">
        <v>48</v>
      </c>
      <c r="B25" s="310" t="s">
        <v>50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</row>
    <row r="26" spans="1:13" ht="12.75">
      <c r="A26" s="68" t="s">
        <v>47</v>
      </c>
      <c r="B26" s="307" t="s">
        <v>51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</row>
    <row r="27" spans="1:13" ht="12.75">
      <c r="A27" s="69" t="s">
        <v>44</v>
      </c>
      <c r="B27" s="307" t="s">
        <v>45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</row>
    <row r="28" spans="1:13" ht="12.75">
      <c r="A28" s="69" t="s">
        <v>5</v>
      </c>
      <c r="B28" s="307" t="s">
        <v>31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</sheetData>
  <mergeCells count="26">
    <mergeCell ref="B28:M28"/>
    <mergeCell ref="B25:M25"/>
    <mergeCell ref="B26:M26"/>
    <mergeCell ref="B27:M27"/>
    <mergeCell ref="B24:M24"/>
    <mergeCell ref="J4:M4"/>
    <mergeCell ref="C13:D13"/>
    <mergeCell ref="C6:D6"/>
    <mergeCell ref="E4:E5"/>
    <mergeCell ref="F4:I4"/>
    <mergeCell ref="C21:D21"/>
    <mergeCell ref="C22:D22"/>
    <mergeCell ref="A14:A15"/>
    <mergeCell ref="B14:B15"/>
    <mergeCell ref="C15:D15"/>
    <mergeCell ref="C14:D14"/>
    <mergeCell ref="C20:D20"/>
    <mergeCell ref="A4:A5"/>
    <mergeCell ref="B4:B5"/>
    <mergeCell ref="C4:D5"/>
    <mergeCell ref="C16:D16"/>
    <mergeCell ref="C17:D17"/>
    <mergeCell ref="C18:D18"/>
    <mergeCell ref="C19:D19"/>
    <mergeCell ref="B6:B7"/>
    <mergeCell ref="A6:A7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A4" sqref="A4:O28"/>
    </sheetView>
  </sheetViews>
  <sheetFormatPr defaultColWidth="9.140625" defaultRowHeight="12.75"/>
  <cols>
    <col min="1" max="1" width="7.28125" style="1" customWidth="1"/>
    <col min="2" max="2" width="35.7109375" style="1" customWidth="1"/>
    <col min="3" max="3" width="7.7109375" style="1" customWidth="1"/>
    <col min="4" max="4" width="8.140625" style="1" customWidth="1"/>
    <col min="5" max="5" width="8.28125" style="1" customWidth="1"/>
    <col min="6" max="6" width="6.28125" style="1" customWidth="1"/>
    <col min="7" max="7" width="9.7109375" style="1" customWidth="1"/>
    <col min="8" max="15" width="6.7109375" style="1" customWidth="1"/>
    <col min="16" max="16384" width="9.140625" style="1" customWidth="1"/>
  </cols>
  <sheetData>
    <row r="1" ht="15.75">
      <c r="A1" s="8" t="s">
        <v>52</v>
      </c>
    </row>
    <row r="2" ht="12.75">
      <c r="A2" s="26"/>
    </row>
    <row r="3" spans="1:15" ht="12.75" customHeight="1" thickBot="1">
      <c r="A3" s="7"/>
      <c r="B3" s="4"/>
      <c r="D3" s="7"/>
      <c r="E3" s="7"/>
      <c r="F3" s="7"/>
      <c r="G3" s="7"/>
      <c r="H3" s="7"/>
      <c r="I3" s="7"/>
      <c r="J3" s="7"/>
      <c r="K3" s="7"/>
      <c r="M3" s="7"/>
      <c r="N3" s="7"/>
      <c r="O3" s="7"/>
    </row>
    <row r="4" spans="1:15" ht="27.75" customHeight="1">
      <c r="A4" s="223" t="s">
        <v>1</v>
      </c>
      <c r="B4" s="315" t="s">
        <v>162</v>
      </c>
      <c r="C4" s="168" t="s">
        <v>87</v>
      </c>
      <c r="D4" s="317"/>
      <c r="E4" s="317"/>
      <c r="F4" s="318"/>
      <c r="G4" s="327" t="s">
        <v>161</v>
      </c>
      <c r="H4" s="317" t="s">
        <v>0</v>
      </c>
      <c r="I4" s="317"/>
      <c r="J4" s="317"/>
      <c r="K4" s="317"/>
      <c r="L4" s="168" t="s">
        <v>159</v>
      </c>
      <c r="M4" s="317"/>
      <c r="N4" s="317"/>
      <c r="O4" s="284"/>
    </row>
    <row r="5" spans="1:15" ht="12.75" customHeight="1">
      <c r="A5" s="224"/>
      <c r="B5" s="316"/>
      <c r="C5" s="285"/>
      <c r="D5" s="319"/>
      <c r="E5" s="319"/>
      <c r="F5" s="320"/>
      <c r="G5" s="278"/>
      <c r="H5" s="250">
        <v>1</v>
      </c>
      <c r="I5" s="250">
        <v>2</v>
      </c>
      <c r="J5" s="250">
        <v>3</v>
      </c>
      <c r="K5" s="250">
        <v>4</v>
      </c>
      <c r="L5" s="251">
        <v>1</v>
      </c>
      <c r="M5" s="250">
        <v>2</v>
      </c>
      <c r="N5" s="250">
        <v>3</v>
      </c>
      <c r="O5" s="252">
        <v>4</v>
      </c>
    </row>
    <row r="6" spans="1:15" ht="12.75" customHeight="1">
      <c r="A6" s="293" t="s">
        <v>69</v>
      </c>
      <c r="B6" s="313" t="s">
        <v>70</v>
      </c>
      <c r="C6" s="321" t="s">
        <v>126</v>
      </c>
      <c r="D6" s="322"/>
      <c r="E6" s="322"/>
      <c r="F6" s="323"/>
      <c r="G6" s="240"/>
      <c r="H6" s="241"/>
      <c r="I6" s="241"/>
      <c r="J6" s="241"/>
      <c r="K6" s="241"/>
      <c r="L6" s="242"/>
      <c r="M6" s="241"/>
      <c r="N6" s="241"/>
      <c r="O6" s="227"/>
    </row>
    <row r="7" spans="1:15" ht="15" customHeight="1">
      <c r="A7" s="314"/>
      <c r="B7" s="312"/>
      <c r="C7" s="198" t="s">
        <v>94</v>
      </c>
      <c r="D7" s="153" t="s">
        <v>122</v>
      </c>
      <c r="E7" s="153" t="s">
        <v>125</v>
      </c>
      <c r="F7" s="153" t="s">
        <v>154</v>
      </c>
      <c r="G7" s="209"/>
      <c r="H7" s="218"/>
      <c r="I7" s="218"/>
      <c r="J7" s="218"/>
      <c r="K7" s="218"/>
      <c r="L7" s="217"/>
      <c r="M7" s="218"/>
      <c r="N7" s="218"/>
      <c r="O7" s="93"/>
    </row>
    <row r="8" spans="1:15" ht="12.75">
      <c r="A8" s="191" t="s">
        <v>56</v>
      </c>
      <c r="B8" s="40" t="s">
        <v>57</v>
      </c>
      <c r="C8" s="199" t="s">
        <v>58</v>
      </c>
      <c r="D8" s="200" t="s">
        <v>59</v>
      </c>
      <c r="E8" s="200" t="s">
        <v>60</v>
      </c>
      <c r="F8" s="200" t="s">
        <v>123</v>
      </c>
      <c r="G8" s="193"/>
      <c r="H8" s="205" t="s">
        <v>58</v>
      </c>
      <c r="I8" s="181" t="s">
        <v>58</v>
      </c>
      <c r="J8" s="105" t="s">
        <v>59</v>
      </c>
      <c r="K8" s="106" t="s">
        <v>60</v>
      </c>
      <c r="L8" s="114">
        <v>6</v>
      </c>
      <c r="M8" s="115">
        <v>6</v>
      </c>
      <c r="N8" s="115">
        <v>3</v>
      </c>
      <c r="O8" s="116">
        <v>0</v>
      </c>
    </row>
    <row r="9" spans="1:15" ht="12.75">
      <c r="A9" s="191" t="s">
        <v>61</v>
      </c>
      <c r="B9" s="40" t="s">
        <v>62</v>
      </c>
      <c r="C9" s="201" t="s">
        <v>58</v>
      </c>
      <c r="D9" s="202" t="s">
        <v>59</v>
      </c>
      <c r="E9" s="202" t="s">
        <v>60</v>
      </c>
      <c r="F9" s="202" t="s">
        <v>123</v>
      </c>
      <c r="G9" s="193"/>
      <c r="H9" s="107" t="s">
        <v>58</v>
      </c>
      <c r="I9" s="108" t="s">
        <v>59</v>
      </c>
      <c r="J9" s="95" t="s">
        <v>59</v>
      </c>
      <c r="K9" s="109" t="s">
        <v>60</v>
      </c>
      <c r="L9" s="117">
        <v>6</v>
      </c>
      <c r="M9" s="118">
        <v>3</v>
      </c>
      <c r="N9" s="118">
        <v>3</v>
      </c>
      <c r="O9" s="119">
        <v>0</v>
      </c>
    </row>
    <row r="10" spans="1:15" ht="12.75">
      <c r="A10" s="191" t="s">
        <v>63</v>
      </c>
      <c r="B10" s="40" t="s">
        <v>64</v>
      </c>
      <c r="C10" s="201" t="s">
        <v>58</v>
      </c>
      <c r="D10" s="202" t="s">
        <v>59</v>
      </c>
      <c r="E10" s="202" t="s">
        <v>60</v>
      </c>
      <c r="F10" s="202" t="s">
        <v>123</v>
      </c>
      <c r="G10" s="193"/>
      <c r="H10" s="107" t="s">
        <v>58</v>
      </c>
      <c r="I10" s="108" t="s">
        <v>58</v>
      </c>
      <c r="J10" s="95" t="s">
        <v>59</v>
      </c>
      <c r="K10" s="109" t="s">
        <v>60</v>
      </c>
      <c r="L10" s="117">
        <v>6</v>
      </c>
      <c r="M10" s="118">
        <v>6</v>
      </c>
      <c r="N10" s="118">
        <v>3</v>
      </c>
      <c r="O10" s="119">
        <v>0</v>
      </c>
    </row>
    <row r="11" spans="1:15" ht="12.75">
      <c r="A11" s="191" t="s">
        <v>65</v>
      </c>
      <c r="B11" s="40" t="s">
        <v>66</v>
      </c>
      <c r="C11" s="201" t="s">
        <v>58</v>
      </c>
      <c r="D11" s="202" t="s">
        <v>59</v>
      </c>
      <c r="E11" s="202" t="s">
        <v>60</v>
      </c>
      <c r="F11" s="214" t="s">
        <v>123</v>
      </c>
      <c r="G11" s="193"/>
      <c r="H11" s="107" t="s">
        <v>58</v>
      </c>
      <c r="I11" s="108" t="s">
        <v>59</v>
      </c>
      <c r="J11" s="95" t="s">
        <v>59</v>
      </c>
      <c r="K11" s="109" t="s">
        <v>60</v>
      </c>
      <c r="L11" s="117">
        <v>6</v>
      </c>
      <c r="M11" s="118">
        <v>3</v>
      </c>
      <c r="N11" s="118">
        <v>3</v>
      </c>
      <c r="O11" s="119">
        <v>0</v>
      </c>
    </row>
    <row r="12" spans="1:15" ht="12.75">
      <c r="A12" s="191" t="s">
        <v>67</v>
      </c>
      <c r="B12" s="40" t="s">
        <v>68</v>
      </c>
      <c r="C12" s="203" t="s">
        <v>58</v>
      </c>
      <c r="D12" s="204" t="s">
        <v>59</v>
      </c>
      <c r="E12" s="204" t="s">
        <v>60</v>
      </c>
      <c r="F12" s="215" t="s">
        <v>123</v>
      </c>
      <c r="G12" s="193"/>
      <c r="H12" s="107" t="s">
        <v>58</v>
      </c>
      <c r="I12" s="108" t="s">
        <v>59</v>
      </c>
      <c r="J12" s="95" t="s">
        <v>60</v>
      </c>
      <c r="K12" s="109" t="s">
        <v>60</v>
      </c>
      <c r="L12" s="120">
        <v>6</v>
      </c>
      <c r="M12" s="121">
        <v>3</v>
      </c>
      <c r="N12" s="121">
        <v>0</v>
      </c>
      <c r="O12" s="122">
        <v>0</v>
      </c>
    </row>
    <row r="13" spans="1:15" ht="13.5" thickBot="1">
      <c r="A13" s="85"/>
      <c r="B13" s="17" t="s">
        <v>11</v>
      </c>
      <c r="C13" s="279" t="s">
        <v>21</v>
      </c>
      <c r="D13" s="280"/>
      <c r="E13" s="281"/>
      <c r="F13" s="18"/>
      <c r="G13" s="194"/>
      <c r="H13" s="21"/>
      <c r="I13" s="18"/>
      <c r="J13" s="19"/>
      <c r="K13" s="17" t="s">
        <v>11</v>
      </c>
      <c r="L13" s="12">
        <f>SUBTOTAL(9,L8:L12)</f>
        <v>30</v>
      </c>
      <c r="M13" s="3">
        <f>SUBTOTAL(9,M8:M12)</f>
        <v>21</v>
      </c>
      <c r="N13" s="3">
        <f>SUBTOTAL(9,N8:N12)</f>
        <v>12</v>
      </c>
      <c r="O13" s="11">
        <f>SUBTOTAL(9,O8:O12)</f>
        <v>0</v>
      </c>
    </row>
    <row r="14" spans="1:15" ht="12.75">
      <c r="A14" s="257" t="s">
        <v>155</v>
      </c>
      <c r="B14" s="311" t="s">
        <v>147</v>
      </c>
      <c r="C14" s="324" t="s">
        <v>129</v>
      </c>
      <c r="D14" s="325"/>
      <c r="E14" s="325"/>
      <c r="F14" s="326"/>
      <c r="G14" s="197"/>
      <c r="H14" s="90"/>
      <c r="I14" s="90"/>
      <c r="J14" s="78"/>
      <c r="K14" s="90"/>
      <c r="L14" s="206"/>
      <c r="M14" s="207"/>
      <c r="N14" s="207"/>
      <c r="O14" s="208"/>
    </row>
    <row r="15" spans="1:15" ht="25.5">
      <c r="A15" s="254"/>
      <c r="B15" s="312"/>
      <c r="C15" s="198" t="s">
        <v>127</v>
      </c>
      <c r="D15" s="153" t="s">
        <v>122</v>
      </c>
      <c r="E15" s="153" t="s">
        <v>128</v>
      </c>
      <c r="F15" s="153" t="s">
        <v>154</v>
      </c>
      <c r="G15" s="209"/>
      <c r="H15" s="176"/>
      <c r="I15" s="176"/>
      <c r="J15" s="177"/>
      <c r="K15" s="176"/>
      <c r="L15" s="77"/>
      <c r="M15" s="79"/>
      <c r="N15" s="79"/>
      <c r="O15" s="80"/>
    </row>
    <row r="16" spans="1:15" ht="17.25" customHeight="1">
      <c r="A16" s="191" t="s">
        <v>53</v>
      </c>
      <c r="B16" s="40" t="s">
        <v>54</v>
      </c>
      <c r="C16" s="103" t="s">
        <v>131</v>
      </c>
      <c r="D16" s="105">
        <v>2</v>
      </c>
      <c r="E16" s="105">
        <v>1</v>
      </c>
      <c r="F16" s="105" t="s">
        <v>123</v>
      </c>
      <c r="G16" s="129"/>
      <c r="H16" s="72">
        <v>3</v>
      </c>
      <c r="I16" s="72">
        <v>2</v>
      </c>
      <c r="J16" s="5">
        <v>2</v>
      </c>
      <c r="K16" s="72">
        <v>1</v>
      </c>
      <c r="L16" s="44">
        <v>5</v>
      </c>
      <c r="M16" s="45">
        <v>3</v>
      </c>
      <c r="N16" s="45">
        <v>3</v>
      </c>
      <c r="O16" s="46">
        <v>1</v>
      </c>
    </row>
    <row r="17" spans="1:15" ht="13.5" customHeight="1">
      <c r="A17" s="191" t="s">
        <v>148</v>
      </c>
      <c r="B17" s="40" t="s">
        <v>141</v>
      </c>
      <c r="C17" s="210" t="s">
        <v>130</v>
      </c>
      <c r="D17" s="211" t="s">
        <v>133</v>
      </c>
      <c r="E17" s="211" t="s">
        <v>132</v>
      </c>
      <c r="F17" s="211" t="s">
        <v>123</v>
      </c>
      <c r="G17" s="219" t="s">
        <v>97</v>
      </c>
      <c r="H17" s="39">
        <v>0.8</v>
      </c>
      <c r="I17" s="39">
        <v>0.5</v>
      </c>
      <c r="J17" s="39">
        <v>0.3</v>
      </c>
      <c r="K17" s="39">
        <v>0.5</v>
      </c>
      <c r="L17" s="24">
        <v>5</v>
      </c>
      <c r="M17" s="27">
        <v>3</v>
      </c>
      <c r="N17" s="27">
        <v>3</v>
      </c>
      <c r="O17" s="28">
        <v>3</v>
      </c>
    </row>
    <row r="18" spans="1:15" ht="15" customHeight="1">
      <c r="A18" s="191" t="s">
        <v>149</v>
      </c>
      <c r="B18" s="40" t="s">
        <v>55</v>
      </c>
      <c r="C18" s="212" t="s">
        <v>134</v>
      </c>
      <c r="D18" s="213" t="s">
        <v>135</v>
      </c>
      <c r="E18" s="213" t="s">
        <v>136</v>
      </c>
      <c r="F18" s="213" t="s">
        <v>123</v>
      </c>
      <c r="G18" s="195"/>
      <c r="H18" s="72">
        <v>2009</v>
      </c>
      <c r="I18" s="72">
        <v>2011</v>
      </c>
      <c r="J18" s="5">
        <v>2010</v>
      </c>
      <c r="K18" s="72">
        <v>2013</v>
      </c>
      <c r="L18" s="24">
        <v>5</v>
      </c>
      <c r="M18" s="27">
        <v>3</v>
      </c>
      <c r="N18" s="27">
        <v>5</v>
      </c>
      <c r="O18" s="28">
        <v>1</v>
      </c>
    </row>
    <row r="19" spans="1:15" ht="13.5" customHeight="1">
      <c r="A19" s="191" t="s">
        <v>150</v>
      </c>
      <c r="B19" s="40" t="s">
        <v>142</v>
      </c>
      <c r="C19" s="100" t="s">
        <v>14</v>
      </c>
      <c r="D19" s="102" t="s">
        <v>15</v>
      </c>
      <c r="E19" s="102" t="s">
        <v>16</v>
      </c>
      <c r="F19" s="92" t="s">
        <v>123</v>
      </c>
      <c r="G19" s="220" t="s">
        <v>97</v>
      </c>
      <c r="H19" s="72" t="s">
        <v>16</v>
      </c>
      <c r="I19" s="72" t="s">
        <v>14</v>
      </c>
      <c r="J19" s="5" t="s">
        <v>15</v>
      </c>
      <c r="K19" s="72" t="s">
        <v>14</v>
      </c>
      <c r="L19" s="41">
        <v>1</v>
      </c>
      <c r="M19" s="42">
        <v>5</v>
      </c>
      <c r="N19" s="42">
        <v>3</v>
      </c>
      <c r="O19" s="43">
        <v>5</v>
      </c>
    </row>
    <row r="20" spans="1:15" ht="13.5" thickBot="1">
      <c r="A20" s="85"/>
      <c r="B20" s="17" t="s">
        <v>11</v>
      </c>
      <c r="C20" s="279" t="s">
        <v>42</v>
      </c>
      <c r="D20" s="280"/>
      <c r="E20" s="281"/>
      <c r="F20" s="18"/>
      <c r="G20" s="194"/>
      <c r="H20" s="18"/>
      <c r="I20" s="18"/>
      <c r="J20" s="19"/>
      <c r="K20" s="17" t="s">
        <v>11</v>
      </c>
      <c r="L20" s="13">
        <f>SUBTOTAL(9,L16:L19)</f>
        <v>16</v>
      </c>
      <c r="M20" s="14">
        <f>SUBTOTAL(9,M16:M19)</f>
        <v>14</v>
      </c>
      <c r="N20" s="14">
        <f>SUBTOTAL(9,N16:N19)</f>
        <v>14</v>
      </c>
      <c r="O20" s="15">
        <f>SUBTOTAL(9,O16:O19)</f>
        <v>10</v>
      </c>
    </row>
    <row r="21" spans="1:15" s="30" customFormat="1" ht="16.5" thickBot="1">
      <c r="A21" s="86"/>
      <c r="B21" s="87" t="s">
        <v>25</v>
      </c>
      <c r="C21" s="282" t="s">
        <v>26</v>
      </c>
      <c r="D21" s="283"/>
      <c r="E21" s="283"/>
      <c r="F21" s="32"/>
      <c r="G21" s="196"/>
      <c r="H21" s="32"/>
      <c r="I21" s="32"/>
      <c r="J21" s="33"/>
      <c r="K21" s="87" t="s">
        <v>25</v>
      </c>
      <c r="L21" s="35">
        <f>SUBTOTAL(9,L8:L20)</f>
        <v>46</v>
      </c>
      <c r="M21" s="33">
        <f>SUBTOTAL(9,M8:M20)</f>
        <v>35</v>
      </c>
      <c r="N21" s="33">
        <f>SUBTOTAL(9,N8:N20)</f>
        <v>26</v>
      </c>
      <c r="O21" s="36">
        <f>SUBTOTAL(9,O8:O20)</f>
        <v>10</v>
      </c>
    </row>
    <row r="22" spans="1:2" ht="12.75">
      <c r="A22" s="38" t="s">
        <v>43</v>
      </c>
      <c r="B22"/>
    </row>
    <row r="23" spans="1:2" ht="12.75">
      <c r="A23" s="69" t="s">
        <v>28</v>
      </c>
      <c r="B23" s="38" t="s">
        <v>166</v>
      </c>
    </row>
    <row r="24" spans="1:2" ht="12.75">
      <c r="A24" s="69" t="s">
        <v>58</v>
      </c>
      <c r="B24" s="38" t="s">
        <v>71</v>
      </c>
    </row>
    <row r="25" spans="1:2" ht="12.75">
      <c r="A25" s="69" t="s">
        <v>29</v>
      </c>
      <c r="B25" s="38" t="s">
        <v>30</v>
      </c>
    </row>
    <row r="26" spans="1:2" ht="12.75">
      <c r="A26" s="69" t="s">
        <v>59</v>
      </c>
      <c r="B26" s="38" t="s">
        <v>72</v>
      </c>
    </row>
    <row r="27" spans="1:2" ht="12.75">
      <c r="A27" s="69" t="s">
        <v>60</v>
      </c>
      <c r="B27" s="38" t="s">
        <v>73</v>
      </c>
    </row>
    <row r="28" spans="1:2" ht="12.75">
      <c r="A28" s="221" t="s">
        <v>123</v>
      </c>
      <c r="B28" s="222" t="s">
        <v>124</v>
      </c>
    </row>
  </sheetData>
  <mergeCells count="15">
    <mergeCell ref="H4:K4"/>
    <mergeCell ref="C21:E21"/>
    <mergeCell ref="L4:O4"/>
    <mergeCell ref="C13:E13"/>
    <mergeCell ref="C6:F6"/>
    <mergeCell ref="C14:F14"/>
    <mergeCell ref="G4:G5"/>
    <mergeCell ref="A4:A5"/>
    <mergeCell ref="B4:B5"/>
    <mergeCell ref="C4:F5"/>
    <mergeCell ref="C20:E20"/>
    <mergeCell ref="B14:B15"/>
    <mergeCell ref="A14:A15"/>
    <mergeCell ref="B6:B7"/>
    <mergeCell ref="A6:A7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A3" sqref="A3:G8"/>
    </sheetView>
  </sheetViews>
  <sheetFormatPr defaultColWidth="9.140625" defaultRowHeight="12.75"/>
  <cols>
    <col min="1" max="8" width="10.7109375" style="47" customWidth="1"/>
    <col min="9" max="16384" width="9.140625" style="47" customWidth="1"/>
  </cols>
  <sheetData>
    <row r="1" ht="15.75">
      <c r="A1" s="8" t="s">
        <v>84</v>
      </c>
    </row>
    <row r="2" ht="13.5" thickBot="1"/>
    <row r="3" spans="1:9" s="49" customFormat="1" ht="39.75" customHeight="1">
      <c r="A3" s="216" t="s">
        <v>74</v>
      </c>
      <c r="B3" s="328" t="s">
        <v>75</v>
      </c>
      <c r="C3" s="329"/>
      <c r="D3" s="328" t="s">
        <v>76</v>
      </c>
      <c r="E3" s="329"/>
      <c r="F3" s="330" t="s">
        <v>77</v>
      </c>
      <c r="G3" s="331"/>
      <c r="H3" s="48"/>
      <c r="I3" s="48"/>
    </row>
    <row r="4" spans="1:9" s="49" customFormat="1" ht="19.5" customHeight="1" thickBot="1">
      <c r="A4" s="50"/>
      <c r="B4" s="51" t="s">
        <v>78</v>
      </c>
      <c r="C4" s="52" t="s">
        <v>79</v>
      </c>
      <c r="D4" s="51" t="s">
        <v>78</v>
      </c>
      <c r="E4" s="52" t="s">
        <v>79</v>
      </c>
      <c r="F4" s="53" t="s">
        <v>78</v>
      </c>
      <c r="G4" s="54" t="s">
        <v>79</v>
      </c>
      <c r="H4" s="55"/>
      <c r="I4" s="55"/>
    </row>
    <row r="5" spans="1:9" s="49" customFormat="1" ht="19.5" customHeight="1" thickTop="1">
      <c r="A5" s="56" t="s">
        <v>80</v>
      </c>
      <c r="B5" s="57">
        <f>'Regional Scoring'!K19</f>
        <v>11</v>
      </c>
      <c r="C5" s="58">
        <f>RANK(B5,B$5:B$8)</f>
        <v>3</v>
      </c>
      <c r="D5" s="59">
        <f>'Sub-Regional Scoring'!J22</f>
        <v>12</v>
      </c>
      <c r="E5" s="58">
        <f>RANK(D5,D$5:D$8)</f>
        <v>4</v>
      </c>
      <c r="F5" s="60">
        <f>'Readiness to Proceed Scoring'!L21</f>
        <v>46</v>
      </c>
      <c r="G5" s="61">
        <f>RANK(F5,F$5:F$8)</f>
        <v>1</v>
      </c>
      <c r="H5" s="60"/>
      <c r="I5" s="60"/>
    </row>
    <row r="6" spans="1:9" s="49" customFormat="1" ht="19.5" customHeight="1">
      <c r="A6" s="56" t="s">
        <v>81</v>
      </c>
      <c r="B6" s="57">
        <f>'Regional Scoring'!L19</f>
        <v>13</v>
      </c>
      <c r="C6" s="58">
        <f aca="true" t="shared" si="0" ref="C6:E8">RANK(B6,B$5:B$8)</f>
        <v>2</v>
      </c>
      <c r="D6" s="59">
        <f>'Sub-Regional Scoring'!K22</f>
        <v>19</v>
      </c>
      <c r="E6" s="58">
        <f t="shared" si="0"/>
        <v>3</v>
      </c>
      <c r="F6" s="60">
        <f>'Readiness to Proceed Scoring'!M21</f>
        <v>35</v>
      </c>
      <c r="G6" s="61">
        <f>RANK(F6,F$5:F$8)</f>
        <v>2</v>
      </c>
      <c r="H6" s="60"/>
      <c r="I6" s="60"/>
    </row>
    <row r="7" spans="1:9" s="49" customFormat="1" ht="19.5" customHeight="1">
      <c r="A7" s="56" t="s">
        <v>82</v>
      </c>
      <c r="B7" s="57">
        <f>'Regional Scoring'!M19</f>
        <v>4</v>
      </c>
      <c r="C7" s="58">
        <f t="shared" si="0"/>
        <v>4</v>
      </c>
      <c r="D7" s="59">
        <f>'Sub-Regional Scoring'!L22</f>
        <v>23</v>
      </c>
      <c r="E7" s="58">
        <f t="shared" si="0"/>
        <v>2</v>
      </c>
      <c r="F7" s="60">
        <f>'Readiness to Proceed Scoring'!N21</f>
        <v>26</v>
      </c>
      <c r="G7" s="61">
        <f>RANK(F7,F$5:F$8)</f>
        <v>3</v>
      </c>
      <c r="H7" s="60"/>
      <c r="I7" s="60"/>
    </row>
    <row r="8" spans="1:9" s="49" customFormat="1" ht="19.5" customHeight="1" thickBot="1">
      <c r="A8" s="62" t="s">
        <v>83</v>
      </c>
      <c r="B8" s="63">
        <f>'Regional Scoring'!N19</f>
        <v>23</v>
      </c>
      <c r="C8" s="64">
        <f t="shared" si="0"/>
        <v>1</v>
      </c>
      <c r="D8" s="65">
        <f>'Sub-Regional Scoring'!M22</f>
        <v>38</v>
      </c>
      <c r="E8" s="64">
        <f t="shared" si="0"/>
        <v>1</v>
      </c>
      <c r="F8" s="66">
        <f>'Readiness to Proceed Scoring'!O21</f>
        <v>10</v>
      </c>
      <c r="G8" s="67">
        <f>RANK(F8,F$5:F$8)</f>
        <v>4</v>
      </c>
      <c r="H8" s="60"/>
      <c r="I8" s="60"/>
    </row>
  </sheetData>
  <mergeCells count="3">
    <mergeCell ref="B3:C3"/>
    <mergeCell ref="D3:E3"/>
    <mergeCell ref="F3:G3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Morrow</dc:creator>
  <cp:keywords/>
  <dc:description/>
  <cp:lastModifiedBy>Brett</cp:lastModifiedBy>
  <cp:lastPrinted>2007-04-25T04:29:45Z</cp:lastPrinted>
  <dcterms:created xsi:type="dcterms:W3CDTF">2007-04-22T21:02:18Z</dcterms:created>
  <dcterms:modified xsi:type="dcterms:W3CDTF">2007-04-27T08:39:33Z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